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0_Vereins- und Sportentwicklung\Beach Tennis\2022\Liga\"/>
    </mc:Choice>
  </mc:AlternateContent>
  <bookViews>
    <workbookView xWindow="0" yWindow="0" windowWidth="21268" windowHeight="8142" tabRatio="935"/>
  </bookViews>
  <sheets>
    <sheet name="Liga draw sheet" sheetId="33" r:id="rId1"/>
    <sheet name="Beispiel Liga draw sheet" sheetId="34" r:id="rId2"/>
  </sheets>
  <definedNames>
    <definedName name="_xlnm.Print_Area" localSheetId="1">'Beispiel Liga draw sheet'!$A$1:$L$29</definedName>
    <definedName name="_xlnm.Print_Area" localSheetId="0">'Liga draw sheet'!$A$1:$L$29</definedName>
    <definedName name="Landesverband">#REF!</definedName>
    <definedName name="Wettbewerb" localSheetId="1">Liste</definedName>
    <definedName name="Wettbewerb" localSheetId="0">Liste</definedName>
    <definedName name="Wettbewerb">Liste</definedName>
    <definedName name="WettbewerbLiga">#REF!</definedName>
    <definedName name="Wettbewerbneu" localSheetId="1">#REF!</definedName>
    <definedName name="Wettbewerbneu" localSheetId="0">#REF!</definedName>
    <definedName name="Wettbewerbneu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33" l="1"/>
  <c r="L20" i="34"/>
  <c r="H6" i="33"/>
  <c r="D6" i="33"/>
  <c r="J23" i="34" l="1"/>
  <c r="C23" i="34"/>
  <c r="J22" i="34"/>
  <c r="C22" i="34"/>
  <c r="H21" i="34"/>
  <c r="D21" i="34"/>
  <c r="J18" i="34"/>
  <c r="C18" i="34"/>
  <c r="J17" i="34"/>
  <c r="C17" i="34"/>
  <c r="H16" i="34"/>
  <c r="D16" i="34"/>
  <c r="J13" i="34"/>
  <c r="C13" i="34"/>
  <c r="J12" i="34"/>
  <c r="C12" i="34"/>
  <c r="H11" i="34"/>
  <c r="D11" i="34"/>
  <c r="J8" i="34"/>
  <c r="C8" i="34"/>
  <c r="J7" i="34"/>
  <c r="L23" i="34" s="1"/>
  <c r="C7" i="34"/>
  <c r="A20" i="34" s="1"/>
  <c r="A23" i="34" s="1"/>
  <c r="H6" i="34"/>
  <c r="D6" i="34"/>
  <c r="C7" i="33"/>
  <c r="C22" i="33" l="1"/>
  <c r="C23" i="33"/>
  <c r="J23" i="33"/>
  <c r="J22" i="33"/>
  <c r="J18" i="33"/>
  <c r="J17" i="33"/>
  <c r="J13" i="33"/>
  <c r="J12" i="33"/>
  <c r="J8" i="33"/>
  <c r="J7" i="33"/>
  <c r="C18" i="33"/>
  <c r="C17" i="33"/>
  <c r="A20" i="33" s="1"/>
  <c r="C13" i="33"/>
  <c r="C12" i="33"/>
  <c r="C8" i="33"/>
  <c r="A23" i="33" l="1"/>
  <c r="L23" i="33"/>
  <c r="H21" i="33"/>
  <c r="D21" i="33"/>
  <c r="H16" i="33"/>
  <c r="D16" i="33"/>
  <c r="H11" i="33"/>
  <c r="D11" i="33"/>
</calcChain>
</file>

<file path=xl/comments1.xml><?xml version="1.0" encoding="utf-8"?>
<comments xmlns="http://schemas.openxmlformats.org/spreadsheetml/2006/main">
  <authors>
    <author>Bretz, Fabienne</author>
  </authors>
  <commentList>
    <comment ref="A20" authorId="0" shapeId="0">
      <text>
        <r>
          <rPr>
            <b/>
            <sz val="9"/>
            <color indexed="81"/>
            <rFont val="Segoe UI"/>
            <family val="2"/>
          </rPr>
          <t>Bretz, Fabienne:</t>
        </r>
        <r>
          <rPr>
            <sz val="9"/>
            <color indexed="81"/>
            <rFont val="Segoe UI"/>
            <family val="2"/>
          </rPr>
          <t xml:space="preserve">
Status verändert sich, nach Eingabe der Ergebnisse</t>
        </r>
      </text>
    </comment>
    <comment ref="L20" authorId="0" shapeId="0">
      <text>
        <r>
          <rPr>
            <b/>
            <sz val="9"/>
            <color indexed="81"/>
            <rFont val="Segoe UI"/>
            <family val="2"/>
          </rPr>
          <t>Bretz, Fabienne:</t>
        </r>
        <r>
          <rPr>
            <sz val="9"/>
            <color indexed="81"/>
            <rFont val="Segoe UI"/>
            <family val="2"/>
          </rPr>
          <t xml:space="preserve">
Status verändert sich nach Eingabe der Ergebnisse</t>
        </r>
      </text>
    </comment>
  </commentList>
</comments>
</file>

<file path=xl/comments2.xml><?xml version="1.0" encoding="utf-8"?>
<comments xmlns="http://schemas.openxmlformats.org/spreadsheetml/2006/main">
  <authors>
    <author>Bretz, Fabienne</author>
  </authors>
  <commentList>
    <comment ref="A20" authorId="0" shapeId="0">
      <text>
        <r>
          <rPr>
            <b/>
            <sz val="9"/>
            <color indexed="81"/>
            <rFont val="Segoe UI"/>
            <family val="2"/>
          </rPr>
          <t>Bretz, Fabienne:</t>
        </r>
        <r>
          <rPr>
            <sz val="9"/>
            <color indexed="81"/>
            <rFont val="Segoe UI"/>
            <family val="2"/>
          </rPr>
          <t xml:space="preserve">
Status verändert sich, nach Eingabe der Ergebnisse</t>
        </r>
      </text>
    </comment>
    <comment ref="L20" authorId="0" shapeId="0">
      <text>
        <r>
          <rPr>
            <b/>
            <sz val="9"/>
            <color indexed="81"/>
            <rFont val="Segoe UI"/>
            <family val="2"/>
          </rPr>
          <t>Bretz, Fabienne:</t>
        </r>
        <r>
          <rPr>
            <sz val="9"/>
            <color indexed="81"/>
            <rFont val="Segoe UI"/>
            <family val="2"/>
          </rPr>
          <t xml:space="preserve">
Status verändert sich nach Eingabe der Ergebnisse</t>
        </r>
      </text>
    </comment>
  </commentList>
</comments>
</file>

<file path=xl/sharedStrings.xml><?xml version="1.0" encoding="utf-8"?>
<sst xmlns="http://schemas.openxmlformats.org/spreadsheetml/2006/main" count="144" uniqueCount="52">
  <si>
    <t>Oberschiedsrichter</t>
  </si>
  <si>
    <t>Name</t>
  </si>
  <si>
    <t xml:space="preserve">Ort </t>
  </si>
  <si>
    <t xml:space="preserve">Datum </t>
  </si>
  <si>
    <t>Ergebnis</t>
  </si>
  <si>
    <t>Veranstaltungsort</t>
  </si>
  <si>
    <t>Nationale Liga Beach Tennis</t>
  </si>
  <si>
    <t>Name des Spielers</t>
  </si>
  <si>
    <t>Teamname</t>
  </si>
  <si>
    <t>Herren-Doppel</t>
  </si>
  <si>
    <t>Damen-Doppel</t>
  </si>
  <si>
    <t>H1</t>
  </si>
  <si>
    <t>H2</t>
  </si>
  <si>
    <t>H3</t>
  </si>
  <si>
    <t>H4</t>
  </si>
  <si>
    <t>H5</t>
  </si>
  <si>
    <t>D1</t>
  </si>
  <si>
    <t>D2</t>
  </si>
  <si>
    <t>D3</t>
  </si>
  <si>
    <t>D4</t>
  </si>
  <si>
    <t>D5</t>
  </si>
  <si>
    <t>Name der Spielerin</t>
  </si>
  <si>
    <t>D</t>
  </si>
  <si>
    <t>Mixed I</t>
  </si>
  <si>
    <t>Mixed II</t>
  </si>
  <si>
    <t>Stefan Schmitt</t>
  </si>
  <si>
    <t>Max Muster</t>
  </si>
  <si>
    <t>Lukas Meier</t>
  </si>
  <si>
    <t>Mirko Schneider</t>
  </si>
  <si>
    <t>Susanne Schmitt</t>
  </si>
  <si>
    <t>Steffi Meier</t>
  </si>
  <si>
    <t>Lisa Hofmann</t>
  </si>
  <si>
    <t>Andrea Weiss</t>
  </si>
  <si>
    <t>Jochen Winter</t>
  </si>
  <si>
    <t>Ben Müller</t>
  </si>
  <si>
    <t>Daniel Sommer</t>
  </si>
  <si>
    <t>Carina Stark</t>
  </si>
  <si>
    <t>Sabrina Peters</t>
  </si>
  <si>
    <t xml:space="preserve">H </t>
  </si>
  <si>
    <t>H</t>
  </si>
  <si>
    <t>xx.xx.xxxx</t>
  </si>
  <si>
    <t>Punkte Teamwertung</t>
  </si>
  <si>
    <r>
      <rPr>
        <b/>
        <sz val="10"/>
        <color theme="1"/>
        <rFont val="Calibri"/>
        <family val="2"/>
        <scheme val="minor"/>
      </rPr>
      <t>Punkte</t>
    </r>
    <r>
      <rPr>
        <sz val="8"/>
        <color theme="1"/>
        <rFont val="Calibri"/>
        <family val="2"/>
        <scheme val="minor"/>
      </rPr>
      <t xml:space="preserve">               pro Spieler</t>
    </r>
  </si>
  <si>
    <r>
      <rPr>
        <b/>
        <sz val="10"/>
        <color theme="1"/>
        <rFont val="Calibri"/>
        <family val="2"/>
        <scheme val="minor"/>
      </rPr>
      <t>Punkte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              pro Spieler</t>
    </r>
  </si>
  <si>
    <t>Beacher  Osnabrück</t>
  </si>
  <si>
    <t>BT Hannover</t>
  </si>
  <si>
    <t>Spielleiter</t>
  </si>
  <si>
    <t>Grundsätzlich sollte die Ergebniserfassung über nuLiga erfolgen. Wenn dies nicht möglich ist, kann dieses Formular genommen werden.</t>
  </si>
  <si>
    <t>Robert Puslat</t>
  </si>
  <si>
    <t>Max Musterhausen</t>
  </si>
  <si>
    <t>TNB Beach Tennis Liga</t>
  </si>
  <si>
    <t xml:space="preserve">TNB Beach Tennis Liga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</si>
</sst>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0">
    <xf numFmtId="0" fontId="0" fillId="0" borderId="0" xfId="0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1" xfId="0" applyBorder="1" applyProtection="1"/>
    <xf numFmtId="0" fontId="6" fillId="0" borderId="0" xfId="0" applyFont="1" applyProtection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7" fillId="0" borderId="6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0" fontId="0" fillId="0" borderId="0" xfId="0" applyFill="1" applyProtection="1"/>
    <xf numFmtId="0" fontId="7" fillId="0" borderId="2" xfId="0" applyFont="1" applyBorder="1" applyAlignment="1" applyProtection="1">
      <alignment horizontal="left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20" xfId="0" applyBorder="1" applyProtection="1"/>
    <xf numFmtId="0" fontId="9" fillId="0" borderId="21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1" xfId="0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/>
    </xf>
    <xf numFmtId="0" fontId="0" fillId="0" borderId="21" xfId="0" applyFill="1" applyBorder="1" applyAlignment="1" applyProtection="1">
      <alignment vertical="center"/>
    </xf>
    <xf numFmtId="0" fontId="0" fillId="0" borderId="3" xfId="0" applyBorder="1" applyProtection="1"/>
    <xf numFmtId="0" fontId="7" fillId="4" borderId="6" xfId="0" applyFont="1" applyFill="1" applyBorder="1" applyAlignment="1" applyProtection="1">
      <alignment horizontal="left" vertical="center"/>
    </xf>
    <xf numFmtId="0" fontId="7" fillId="5" borderId="6" xfId="0" applyFont="1" applyFill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center"/>
    </xf>
    <xf numFmtId="0" fontId="0" fillId="5" borderId="3" xfId="0" applyFill="1" applyBorder="1" applyProtection="1"/>
    <xf numFmtId="0" fontId="7" fillId="6" borderId="11" xfId="0" applyFont="1" applyFill="1" applyBorder="1" applyAlignment="1" applyProtection="1">
      <alignment horizontal="left" vertical="center"/>
    </xf>
    <xf numFmtId="0" fontId="0" fillId="6" borderId="11" xfId="0" applyFill="1" applyBorder="1" applyAlignment="1" applyProtection="1">
      <alignment horizontal="center"/>
    </xf>
    <xf numFmtId="0" fontId="0" fillId="7" borderId="11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Protection="1"/>
    <xf numFmtId="0" fontId="0" fillId="4" borderId="2" xfId="0" applyFill="1" applyBorder="1" applyAlignment="1" applyProtection="1">
      <alignment horizontal="center"/>
    </xf>
    <xf numFmtId="0" fontId="7" fillId="7" borderId="1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1" fillId="0" borderId="0" xfId="0" applyFont="1" applyAlignment="1">
      <alignment horizontal="justify" vertical="center"/>
    </xf>
    <xf numFmtId="0" fontId="0" fillId="0" borderId="20" xfId="0" applyBorder="1" applyAlignment="1" applyProtection="1">
      <alignment wrapText="1"/>
    </xf>
    <xf numFmtId="0" fontId="14" fillId="0" borderId="18" xfId="0" applyFont="1" applyBorder="1" applyAlignment="1" applyProtection="1">
      <alignment wrapText="1"/>
    </xf>
    <xf numFmtId="0" fontId="0" fillId="0" borderId="11" xfId="0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wrapText="1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11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left" vertical="center"/>
      <protection locked="0"/>
    </xf>
    <xf numFmtId="0" fontId="7" fillId="6" borderId="4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7" borderId="5" xfId="0" applyFont="1" applyFill="1" applyBorder="1" applyAlignment="1" applyProtection="1">
      <alignment horizontal="left" vertical="center"/>
      <protection locked="0"/>
    </xf>
    <xf numFmtId="0" fontId="7" fillId="7" borderId="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0" fillId="0" borderId="24" xfId="0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0" fillId="0" borderId="11" xfId="0" applyBorder="1" applyProtection="1"/>
    <xf numFmtId="0" fontId="0" fillId="7" borderId="11" xfId="0" applyFill="1" applyBorder="1" applyProtection="1"/>
    <xf numFmtId="0" fontId="0" fillId="6" borderId="11" xfId="0" applyFill="1" applyBorder="1" applyProtection="1"/>
    <xf numFmtId="0" fontId="15" fillId="0" borderId="0" xfId="0" applyFont="1" applyProtection="1"/>
    <xf numFmtId="0" fontId="6" fillId="0" borderId="9" xfId="0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393681</xdr:colOff>
      <xdr:row>0</xdr:row>
      <xdr:rowOff>6351</xdr:rowOff>
    </xdr:from>
    <xdr:to>
      <xdr:col>10</xdr:col>
      <xdr:colOff>1076306</xdr:colOff>
      <xdr:row>3</xdr:row>
      <xdr:rowOff>180229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304D068B-223B-43A6-A11E-BA48CB2C5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8681" y="6351"/>
          <a:ext cx="1349375" cy="840628"/>
        </a:xfrm>
        <a:prstGeom prst="rect">
          <a:avLst/>
        </a:prstGeom>
      </xdr:spPr>
    </xdr:pic>
    <xdr:clientData/>
  </xdr:twoCellAnchor>
  <xdr:twoCellAnchor editAs="oneCell">
    <xdr:from>
      <xdr:col>10</xdr:col>
      <xdr:colOff>1095734</xdr:colOff>
      <xdr:row>0</xdr:row>
      <xdr:rowOff>6350</xdr:rowOff>
    </xdr:from>
    <xdr:to>
      <xdr:col>12</xdr:col>
      <xdr:colOff>2192</xdr:colOff>
      <xdr:row>3</xdr:row>
      <xdr:rowOff>165100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484" y="6350"/>
          <a:ext cx="1459158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1131089</xdr:colOff>
      <xdr:row>0</xdr:row>
      <xdr:rowOff>23817</xdr:rowOff>
    </xdr:from>
    <xdr:to>
      <xdr:col>11</xdr:col>
      <xdr:colOff>900473</xdr:colOff>
      <xdr:row>3</xdr:row>
      <xdr:rowOff>202411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B072AC59-4091-4425-8828-B0B180510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5" y="23817"/>
          <a:ext cx="136482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tabSelected="1" view="pageLayout" zoomScaleNormal="100" zoomScaleSheetLayoutView="100" workbookViewId="0">
      <selection activeCell="K9" sqref="K9"/>
    </sheetView>
  </sheetViews>
  <sheetFormatPr baseColWidth="10" defaultColWidth="13.5" defaultRowHeight="14.4" x14ac:dyDescent="0.3"/>
  <cols>
    <col min="1" max="1" width="11.5" customWidth="1"/>
    <col min="2" max="2" width="23.19921875" bestFit="1" customWidth="1"/>
    <col min="3" max="3" width="9.296875" bestFit="1" customWidth="1"/>
    <col min="4" max="4" width="2.796875" customWidth="1"/>
    <col min="5" max="5" width="9.5" customWidth="1"/>
    <col min="6" max="7" width="5.5" customWidth="1"/>
    <col min="8" max="8" width="2.796875" customWidth="1"/>
    <col min="9" max="9" width="9.5" customWidth="1"/>
    <col min="10" max="10" width="9.296875" bestFit="1" customWidth="1"/>
    <col min="11" max="11" width="22.19921875" customWidth="1"/>
    <col min="12" max="12" width="13.5" customWidth="1"/>
  </cols>
  <sheetData>
    <row r="1" spans="1:12" ht="23.85" x14ac:dyDescent="0.5">
      <c r="A1" s="91" t="s">
        <v>50</v>
      </c>
      <c r="B1" s="9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x14ac:dyDescent="0.3">
      <c r="A2" s="92" t="s">
        <v>6</v>
      </c>
      <c r="B2" s="92"/>
      <c r="C2" s="4"/>
      <c r="D2" s="4"/>
      <c r="E2" s="4"/>
      <c r="F2" s="4"/>
      <c r="G2" s="4"/>
      <c r="H2" s="4"/>
      <c r="I2" s="4"/>
      <c r="J2" s="4"/>
      <c r="K2" s="5"/>
      <c r="L2" s="3"/>
    </row>
    <row r="3" spans="1:12" x14ac:dyDescent="0.3">
      <c r="A3" s="7" t="s">
        <v>3</v>
      </c>
      <c r="B3" s="8" t="s">
        <v>2</v>
      </c>
      <c r="C3" s="8"/>
      <c r="D3" s="93" t="s">
        <v>0</v>
      </c>
      <c r="E3" s="93"/>
      <c r="F3" s="93"/>
      <c r="G3" s="93"/>
      <c r="H3" s="93"/>
      <c r="I3" s="93" t="s">
        <v>46</v>
      </c>
      <c r="J3" s="93"/>
      <c r="K3" s="93"/>
      <c r="L3" s="3"/>
    </row>
    <row r="4" spans="1:12" ht="16.649999999999999" thickBot="1" x14ac:dyDescent="0.4">
      <c r="A4" s="26" t="s">
        <v>40</v>
      </c>
      <c r="B4" s="27" t="s">
        <v>5</v>
      </c>
      <c r="C4" s="59"/>
      <c r="D4" s="94" t="s">
        <v>1</v>
      </c>
      <c r="E4" s="94"/>
      <c r="F4" s="94"/>
      <c r="G4" s="94"/>
      <c r="H4" s="94"/>
      <c r="I4" s="94" t="s">
        <v>48</v>
      </c>
      <c r="J4" s="94"/>
      <c r="K4" s="95"/>
      <c r="L4" s="9"/>
    </row>
    <row r="5" spans="1:12" ht="24.95" thickBot="1" x14ac:dyDescent="0.35">
      <c r="A5" s="3"/>
      <c r="B5" s="6"/>
      <c r="C5" s="57" t="s">
        <v>43</v>
      </c>
      <c r="D5" s="99" t="s">
        <v>10</v>
      </c>
      <c r="E5" s="99"/>
      <c r="F5" s="99"/>
      <c r="G5" s="99"/>
      <c r="H5" s="99"/>
      <c r="I5" s="99"/>
      <c r="J5" s="60" t="s">
        <v>42</v>
      </c>
      <c r="K5" s="3"/>
      <c r="L5" s="3"/>
    </row>
    <row r="6" spans="1:12" ht="16.100000000000001" x14ac:dyDescent="0.35">
      <c r="A6" s="96" t="s">
        <v>8</v>
      </c>
      <c r="B6" s="97"/>
      <c r="C6" s="56"/>
      <c r="D6" s="83" t="str">
        <f>A6</f>
        <v>Teamname</v>
      </c>
      <c r="E6" s="84"/>
      <c r="F6" s="85" t="s">
        <v>4</v>
      </c>
      <c r="G6" s="84"/>
      <c r="H6" s="86" t="str">
        <f>K6</f>
        <v>Teamname</v>
      </c>
      <c r="I6" s="87"/>
      <c r="J6" s="32"/>
      <c r="K6" s="97" t="s">
        <v>8</v>
      </c>
      <c r="L6" s="98"/>
    </row>
    <row r="7" spans="1:12" x14ac:dyDescent="0.3">
      <c r="A7" s="3"/>
      <c r="B7" s="10" t="s">
        <v>7</v>
      </c>
      <c r="C7" s="33">
        <f>IF(ISBLANK(F7),0,IF(OR(AND(F7&gt;G7,F8&gt;G8),F9&gt;G9),3,0))</f>
        <v>0</v>
      </c>
      <c r="D7" s="13" t="s">
        <v>22</v>
      </c>
      <c r="E7" s="20"/>
      <c r="F7" s="21"/>
      <c r="G7" s="21"/>
      <c r="H7" s="14" t="s">
        <v>22</v>
      </c>
      <c r="I7" s="24"/>
      <c r="J7" s="34">
        <f>IF(ISBLANK(G7),0,IF(OR(AND(G7&gt;F7,G8&gt;F8),G9&gt;F9),3,0))</f>
        <v>0</v>
      </c>
      <c r="K7" s="10" t="s">
        <v>7</v>
      </c>
      <c r="L7" s="3"/>
    </row>
    <row r="8" spans="1:12" x14ac:dyDescent="0.3">
      <c r="A8" s="11" t="s">
        <v>11</v>
      </c>
      <c r="B8" s="28"/>
      <c r="C8" s="33">
        <f>IF(ISBLANK(F7),0,IF(OR(AND(F7&gt;G7,F8&gt;G8),F9&gt;G9),3,0))</f>
        <v>0</v>
      </c>
      <c r="D8" s="13" t="s">
        <v>22</v>
      </c>
      <c r="E8" s="22"/>
      <c r="F8" s="21"/>
      <c r="G8" s="21"/>
      <c r="H8" s="14" t="s">
        <v>22</v>
      </c>
      <c r="I8" s="25"/>
      <c r="J8" s="34">
        <f>IF(ISBLANK(G7),0,IF(OR(AND(G7&gt;F7,G8&gt;F8),G9&gt;F9),3,0))</f>
        <v>0</v>
      </c>
      <c r="K8" s="58"/>
      <c r="L8" s="29" t="s">
        <v>11</v>
      </c>
    </row>
    <row r="9" spans="1:12" ht="14.95" thickBot="1" x14ac:dyDescent="0.35">
      <c r="A9" s="12" t="s">
        <v>12</v>
      </c>
      <c r="B9" s="28"/>
      <c r="C9" s="33"/>
      <c r="D9" s="16"/>
      <c r="E9" s="17"/>
      <c r="F9" s="23"/>
      <c r="G9" s="23"/>
      <c r="H9" s="17"/>
      <c r="I9" s="18"/>
      <c r="J9" s="35"/>
      <c r="K9" s="58"/>
      <c r="L9" s="30" t="s">
        <v>12</v>
      </c>
    </row>
    <row r="10" spans="1:12" ht="14.95" thickBot="1" x14ac:dyDescent="0.35">
      <c r="A10" s="12" t="s">
        <v>13</v>
      </c>
      <c r="B10" s="28"/>
      <c r="C10" s="33"/>
      <c r="D10" s="82" t="s">
        <v>9</v>
      </c>
      <c r="E10" s="82"/>
      <c r="F10" s="82"/>
      <c r="G10" s="82"/>
      <c r="H10" s="82"/>
      <c r="I10" s="82"/>
      <c r="J10" s="36"/>
      <c r="K10" s="58"/>
      <c r="L10" s="30" t="s">
        <v>13</v>
      </c>
    </row>
    <row r="11" spans="1:12" x14ac:dyDescent="0.3">
      <c r="A11" s="12" t="s">
        <v>14</v>
      </c>
      <c r="B11" s="28"/>
      <c r="C11" s="33"/>
      <c r="D11" s="83" t="str">
        <f>A6</f>
        <v>Teamname</v>
      </c>
      <c r="E11" s="84"/>
      <c r="F11" s="85" t="s">
        <v>4</v>
      </c>
      <c r="G11" s="84"/>
      <c r="H11" s="86" t="str">
        <f>K6</f>
        <v>Teamname</v>
      </c>
      <c r="I11" s="87"/>
      <c r="J11" s="32"/>
      <c r="K11" s="58"/>
      <c r="L11" s="30" t="s">
        <v>14</v>
      </c>
    </row>
    <row r="12" spans="1:12" x14ac:dyDescent="0.3">
      <c r="A12" s="12" t="s">
        <v>15</v>
      </c>
      <c r="B12" s="28"/>
      <c r="C12" s="33">
        <f>IF(ISBLANK(F12),0,IF(OR(AND(F12&gt;G12,F13&gt;G13),F14&gt;G14),3,0))</f>
        <v>0</v>
      </c>
      <c r="D12" s="13" t="s">
        <v>38</v>
      </c>
      <c r="E12" s="20"/>
      <c r="F12" s="21"/>
      <c r="G12" s="21"/>
      <c r="H12" s="14" t="s">
        <v>39</v>
      </c>
      <c r="I12" s="24"/>
      <c r="J12" s="34">
        <f>IF(ISBLANK(G12),0,IF(OR(AND(G12&gt;F12,G13&gt;F13),G14&gt;F14),3,0))</f>
        <v>0</v>
      </c>
      <c r="K12" s="58"/>
      <c r="L12" s="30" t="s">
        <v>15</v>
      </c>
    </row>
    <row r="13" spans="1:12" x14ac:dyDescent="0.3">
      <c r="A13" s="3"/>
      <c r="B13" s="10" t="s">
        <v>21</v>
      </c>
      <c r="C13" s="33">
        <f>IF(ISBLANK(F12),0,IF(OR(AND(F12&gt;G12,F13&gt;G13),F14&gt;G14),3,0))</f>
        <v>0</v>
      </c>
      <c r="D13" s="13" t="s">
        <v>39</v>
      </c>
      <c r="E13" s="22"/>
      <c r="F13" s="21"/>
      <c r="G13" s="21"/>
      <c r="H13" s="14" t="s">
        <v>39</v>
      </c>
      <c r="I13" s="25"/>
      <c r="J13" s="34">
        <f>IF(ISBLANK(G12),0,IF(OR(AND(G12&gt;F12,G13&gt;F13),G14&gt;F14),3,0))</f>
        <v>0</v>
      </c>
      <c r="K13" s="10" t="s">
        <v>21</v>
      </c>
      <c r="L13" s="3"/>
    </row>
    <row r="14" spans="1:12" ht="14.95" thickBot="1" x14ac:dyDescent="0.35">
      <c r="A14" s="12" t="s">
        <v>16</v>
      </c>
      <c r="B14" s="28"/>
      <c r="C14" s="33"/>
      <c r="D14" s="16"/>
      <c r="E14" s="17"/>
      <c r="F14" s="23"/>
      <c r="G14" s="23"/>
      <c r="H14" s="17"/>
      <c r="I14" s="18"/>
      <c r="J14" s="35"/>
      <c r="K14" s="58"/>
      <c r="L14" s="30" t="s">
        <v>16</v>
      </c>
    </row>
    <row r="15" spans="1:12" ht="14.95" thickBot="1" x14ac:dyDescent="0.35">
      <c r="A15" s="12" t="s">
        <v>17</v>
      </c>
      <c r="B15" s="28"/>
      <c r="C15" s="33"/>
      <c r="D15" s="82" t="s">
        <v>23</v>
      </c>
      <c r="E15" s="82"/>
      <c r="F15" s="82"/>
      <c r="G15" s="82"/>
      <c r="H15" s="82"/>
      <c r="I15" s="82"/>
      <c r="J15" s="36"/>
      <c r="K15" s="58"/>
      <c r="L15" s="30" t="s">
        <v>17</v>
      </c>
    </row>
    <row r="16" spans="1:12" x14ac:dyDescent="0.3">
      <c r="A16" s="12" t="s">
        <v>18</v>
      </c>
      <c r="B16" s="28"/>
      <c r="C16" s="33"/>
      <c r="D16" s="83" t="str">
        <f>A6</f>
        <v>Teamname</v>
      </c>
      <c r="E16" s="84"/>
      <c r="F16" s="85" t="s">
        <v>4</v>
      </c>
      <c r="G16" s="84"/>
      <c r="H16" s="86" t="str">
        <f>K6</f>
        <v>Teamname</v>
      </c>
      <c r="I16" s="87"/>
      <c r="J16" s="32"/>
      <c r="K16" s="58"/>
      <c r="L16" s="30" t="s">
        <v>18</v>
      </c>
    </row>
    <row r="17" spans="1:12" x14ac:dyDescent="0.3">
      <c r="A17" s="12" t="s">
        <v>19</v>
      </c>
      <c r="B17" s="28"/>
      <c r="C17" s="33">
        <f>IF(ISBLANK(F17),0,IF(OR(AND(F17&gt;G17,F18&gt;G18),F19&gt;G19),3,0))</f>
        <v>0</v>
      </c>
      <c r="D17" s="13" t="s">
        <v>22</v>
      </c>
      <c r="E17" s="20"/>
      <c r="F17" s="21"/>
      <c r="G17" s="21"/>
      <c r="H17" s="14" t="s">
        <v>22</v>
      </c>
      <c r="I17" s="24"/>
      <c r="J17" s="34">
        <f>IF(ISBLANK(G17),0,IF(OR(AND(G17&gt;F17,G18&gt;F18),G19&gt;F19),3,0))</f>
        <v>0</v>
      </c>
      <c r="K17" s="58"/>
      <c r="L17" s="30" t="s">
        <v>19</v>
      </c>
    </row>
    <row r="18" spans="1:12" x14ac:dyDescent="0.3">
      <c r="A18" s="12" t="s">
        <v>20</v>
      </c>
      <c r="B18" s="28"/>
      <c r="C18" s="33">
        <f>IF(ISBLANK(F17),0,IF(OR(AND(F17&gt;G17,F18&gt;G18),F19&gt;G19),3,0))</f>
        <v>0</v>
      </c>
      <c r="D18" s="13" t="s">
        <v>39</v>
      </c>
      <c r="E18" s="22"/>
      <c r="F18" s="21"/>
      <c r="G18" s="21"/>
      <c r="H18" s="14" t="s">
        <v>39</v>
      </c>
      <c r="I18" s="25"/>
      <c r="J18" s="34">
        <f>IF(ISBLANK(G17),0,IF(OR(AND(G17&gt;F17,G18&gt;F18),G19&gt;F19),3,0))</f>
        <v>0</v>
      </c>
      <c r="K18" s="58"/>
      <c r="L18" s="30" t="s">
        <v>20</v>
      </c>
    </row>
    <row r="19" spans="1:12" ht="14.95" thickBot="1" x14ac:dyDescent="0.35">
      <c r="A19" s="3"/>
      <c r="B19" s="3"/>
      <c r="C19" s="33"/>
      <c r="D19" s="16"/>
      <c r="E19" s="17"/>
      <c r="F19" s="23"/>
      <c r="G19" s="23"/>
      <c r="H19" s="17"/>
      <c r="I19" s="18"/>
      <c r="J19" s="35"/>
      <c r="K19" s="3"/>
      <c r="L19" s="3"/>
    </row>
    <row r="20" spans="1:12" ht="14.95" thickBot="1" x14ac:dyDescent="0.35">
      <c r="A20" s="3" t="str">
        <f>IF(C7+C8+C12+C13+C17+C18+C22+C23+C27+C28&gt;12,"SIEGER",IF(C7+C8+C12+C13+C17+C18+C22+C23+C27+C28=12,"UNENTSCHIEDEN",IF(C7+C8+C12+C13+C17+C18+C22+C23+C27+C28&lt;12,"VERLIERER")))</f>
        <v>VERLIERER</v>
      </c>
      <c r="B20" s="3"/>
      <c r="C20" s="33"/>
      <c r="D20" s="82" t="s">
        <v>24</v>
      </c>
      <c r="E20" s="82"/>
      <c r="F20" s="82"/>
      <c r="G20" s="82"/>
      <c r="H20" s="82"/>
      <c r="I20" s="82"/>
      <c r="J20" s="36"/>
      <c r="K20" s="53"/>
      <c r="L20" s="74" t="str">
        <f>IF(J7+J8+J12+J13+J17+J18+J22+J23+J27+J28&gt;12,"SIEGER",IF(J7+J8+J12+J13+J17+J18+J22+J23+J27+J28=12,"UNENTSCHIEDEN",IF(J7+J8+J12+J13+J17+J18+J22+J23+J27+J28&lt;12,"VERLIERER")))</f>
        <v>VERLIERER</v>
      </c>
    </row>
    <row r="21" spans="1:12" x14ac:dyDescent="0.3">
      <c r="A21" s="3"/>
      <c r="B21" s="3"/>
      <c r="C21" s="33"/>
      <c r="D21" s="83" t="str">
        <f>A6</f>
        <v>Teamname</v>
      </c>
      <c r="E21" s="84"/>
      <c r="F21" s="85" t="s">
        <v>4</v>
      </c>
      <c r="G21" s="84"/>
      <c r="H21" s="86" t="str">
        <f>K6</f>
        <v>Teamname</v>
      </c>
      <c r="I21" s="87"/>
      <c r="J21" s="32"/>
      <c r="K21" s="15"/>
      <c r="L21" s="15"/>
    </row>
    <row r="22" spans="1:12" x14ac:dyDescent="0.3">
      <c r="A22" s="3" t="s">
        <v>41</v>
      </c>
      <c r="B22" s="3"/>
      <c r="C22" s="33">
        <f>IF(ISBLANK(F22),0,IF(OR(AND(F22&gt;G22,F23&gt;G23),F24&gt;G24),3,0))</f>
        <v>0</v>
      </c>
      <c r="D22" s="13" t="s">
        <v>22</v>
      </c>
      <c r="E22" s="20"/>
      <c r="F22" s="21"/>
      <c r="G22" s="21"/>
      <c r="H22" s="14" t="s">
        <v>22</v>
      </c>
      <c r="I22" s="24"/>
      <c r="J22" s="34">
        <f>IF(ISBLANK(G22),0,IF(OR(AND(G22&gt;F22,G23&gt;F23),G24&gt;F24),3,0))</f>
        <v>0</v>
      </c>
      <c r="K22" s="89" t="s">
        <v>41</v>
      </c>
      <c r="L22" s="90"/>
    </row>
    <row r="23" spans="1:12" x14ac:dyDescent="0.3">
      <c r="A23" s="3">
        <f>IF(A20="SIEGER",2, IF(A20="UNENTSCHIEDEN",1, IF(A20="VERLIERER",0)))</f>
        <v>0</v>
      </c>
      <c r="B23" s="3"/>
      <c r="C23" s="33">
        <f>IF(ISBLANK(F22),0,IF(OR(AND(F22&gt;G22,F23&gt;G23),F24&gt;G24),3,0))</f>
        <v>0</v>
      </c>
      <c r="D23" s="13" t="s">
        <v>39</v>
      </c>
      <c r="E23" s="22"/>
      <c r="F23" s="21"/>
      <c r="G23" s="21"/>
      <c r="H23" s="14" t="s">
        <v>39</v>
      </c>
      <c r="I23" s="25"/>
      <c r="J23" s="34">
        <f>IF(ISBLANK(G22),0,IF(OR(AND(G22&gt;F22,G23&gt;F23),G24&gt;F24),3,0))</f>
        <v>0</v>
      </c>
      <c r="L23" s="3">
        <f>IF(L20="SIEGER",2, IF(L20="UNENTSCHIEDEN",1, IF(L20="VERLIERER",0)))</f>
        <v>0</v>
      </c>
    </row>
    <row r="24" spans="1:12" ht="14.95" thickBot="1" x14ac:dyDescent="0.35">
      <c r="A24" s="3"/>
      <c r="B24" s="3"/>
      <c r="C24" s="31"/>
      <c r="D24" s="16"/>
      <c r="E24" s="17"/>
      <c r="F24" s="23"/>
      <c r="G24" s="23"/>
      <c r="H24" s="17"/>
      <c r="I24" s="18"/>
      <c r="J24" s="37"/>
      <c r="K24" s="19"/>
      <c r="L24" s="19"/>
    </row>
    <row r="25" spans="1:12" ht="14.95" thickBot="1" x14ac:dyDescent="0.35">
      <c r="A25" s="3"/>
      <c r="B25" s="3"/>
      <c r="C25" s="75"/>
      <c r="D25" s="81"/>
      <c r="E25" s="81"/>
      <c r="F25" s="81"/>
      <c r="G25" s="81"/>
      <c r="H25" s="81"/>
      <c r="I25" s="81"/>
      <c r="J25" s="76"/>
      <c r="K25" s="19"/>
      <c r="L25" s="3"/>
    </row>
    <row r="26" spans="1:12" x14ac:dyDescent="0.3">
      <c r="A26" s="3"/>
      <c r="B26" s="3"/>
      <c r="C26" s="69"/>
      <c r="D26" s="88"/>
      <c r="E26" s="88"/>
      <c r="F26" s="88"/>
      <c r="G26" s="88"/>
      <c r="H26" s="88"/>
      <c r="I26" s="88"/>
      <c r="J26" s="53"/>
      <c r="K26" s="19"/>
      <c r="L26" s="3"/>
    </row>
    <row r="27" spans="1:12" x14ac:dyDescent="0.3">
      <c r="A27" s="80" t="s">
        <v>47</v>
      </c>
      <c r="B27" s="3"/>
      <c r="C27" s="69"/>
      <c r="D27" s="15"/>
      <c r="E27" s="70"/>
      <c r="F27" s="71"/>
      <c r="G27" s="71"/>
      <c r="H27" s="15"/>
      <c r="I27" s="70"/>
      <c r="J27" s="69"/>
      <c r="K27" s="19"/>
      <c r="L27" s="3"/>
    </row>
    <row r="28" spans="1:12" x14ac:dyDescent="0.3">
      <c r="A28" s="3"/>
      <c r="B28" s="3"/>
      <c r="C28" s="69"/>
      <c r="D28" s="15"/>
      <c r="E28" s="70"/>
      <c r="F28" s="71"/>
      <c r="G28" s="71"/>
      <c r="H28" s="15"/>
      <c r="I28" s="70"/>
      <c r="J28" s="69"/>
      <c r="K28" s="19"/>
      <c r="L28" s="3"/>
    </row>
    <row r="29" spans="1:12" x14ac:dyDescent="0.3">
      <c r="A29" s="3"/>
      <c r="B29" s="3"/>
      <c r="C29" s="72"/>
      <c r="D29" s="73"/>
      <c r="E29" s="73"/>
      <c r="F29" s="71"/>
      <c r="G29" s="71"/>
      <c r="H29" s="73"/>
      <c r="I29" s="73"/>
      <c r="J29" s="73"/>
      <c r="K29" s="19"/>
      <c r="L29" s="3"/>
    </row>
    <row r="31" spans="1:12" x14ac:dyDescent="0.3">
      <c r="A31" s="55"/>
    </row>
  </sheetData>
  <sheetProtection selectLockedCells="1"/>
  <mergeCells count="29">
    <mergeCell ref="D26:E26"/>
    <mergeCell ref="F26:G26"/>
    <mergeCell ref="H26:I26"/>
    <mergeCell ref="K22:L22"/>
    <mergeCell ref="A1:B1"/>
    <mergeCell ref="A2:B2"/>
    <mergeCell ref="D3:H3"/>
    <mergeCell ref="I3:K3"/>
    <mergeCell ref="D4:H4"/>
    <mergeCell ref="I4:K4"/>
    <mergeCell ref="A6:B6"/>
    <mergeCell ref="K6:L6"/>
    <mergeCell ref="D5:I5"/>
    <mergeCell ref="D6:E6"/>
    <mergeCell ref="F6:G6"/>
    <mergeCell ref="H6:I6"/>
    <mergeCell ref="D25:I25"/>
    <mergeCell ref="D10:I10"/>
    <mergeCell ref="D11:E11"/>
    <mergeCell ref="F11:G11"/>
    <mergeCell ref="H11:I11"/>
    <mergeCell ref="D15:I15"/>
    <mergeCell ref="D16:E16"/>
    <mergeCell ref="F16:G16"/>
    <mergeCell ref="H16:I16"/>
    <mergeCell ref="D20:I20"/>
    <mergeCell ref="D21:E21"/>
    <mergeCell ref="F21:G21"/>
    <mergeCell ref="H21:I21"/>
  </mergeCells>
  <pageMargins left="0.70866141732283472" right="0.70866141732283472" top="0.615234375" bottom="0.78740157480314965" header="0.31496062992125984" footer="0.31496062992125984"/>
  <pageSetup paperSize="9" scale="105" orientation="landscape" r:id="rId1"/>
  <headerFooter differentFirst="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view="pageLayout" zoomScale="80" zoomScaleNormal="100" zoomScaleSheetLayoutView="100" zoomScalePageLayoutView="80" workbookViewId="0">
      <selection sqref="A1:B1"/>
    </sheetView>
  </sheetViews>
  <sheetFormatPr baseColWidth="10" defaultColWidth="13.5" defaultRowHeight="14.4" x14ac:dyDescent="0.3"/>
  <cols>
    <col min="1" max="1" width="11.5" customWidth="1"/>
    <col min="2" max="2" width="23.19921875" bestFit="1" customWidth="1"/>
    <col min="3" max="3" width="9.296875" bestFit="1" customWidth="1"/>
    <col min="4" max="4" width="2.796875" customWidth="1"/>
    <col min="5" max="5" width="9.5" customWidth="1"/>
    <col min="6" max="7" width="5.5" customWidth="1"/>
    <col min="8" max="8" width="2.796875" customWidth="1"/>
    <col min="9" max="9" width="9.5" customWidth="1"/>
    <col min="10" max="10" width="9.296875" bestFit="1" customWidth="1"/>
    <col min="11" max="11" width="22.19921875" customWidth="1"/>
    <col min="12" max="12" width="13.5" customWidth="1"/>
  </cols>
  <sheetData>
    <row r="1" spans="1:12" ht="23.85" x14ac:dyDescent="0.5">
      <c r="A1" s="91" t="s">
        <v>51</v>
      </c>
      <c r="B1" s="91"/>
      <c r="C1" s="54"/>
      <c r="D1" s="54"/>
      <c r="E1" s="54"/>
      <c r="F1" s="54"/>
      <c r="G1" s="54"/>
      <c r="H1" s="54"/>
      <c r="I1" s="54"/>
      <c r="J1" s="54"/>
      <c r="K1" s="2"/>
      <c r="L1" s="3"/>
    </row>
    <row r="2" spans="1:12" x14ac:dyDescent="0.3">
      <c r="A2" s="92" t="s">
        <v>6</v>
      </c>
      <c r="B2" s="92"/>
      <c r="C2" s="50"/>
      <c r="D2" s="50"/>
      <c r="E2" s="50"/>
      <c r="F2" s="50"/>
      <c r="G2" s="50"/>
      <c r="H2" s="50"/>
      <c r="I2" s="50"/>
      <c r="J2" s="50"/>
      <c r="K2" s="5"/>
      <c r="L2" s="3"/>
    </row>
    <row r="3" spans="1:12" x14ac:dyDescent="0.3">
      <c r="A3" s="51" t="s">
        <v>3</v>
      </c>
      <c r="B3" s="8" t="s">
        <v>2</v>
      </c>
      <c r="C3" s="8"/>
      <c r="D3" s="93" t="s">
        <v>0</v>
      </c>
      <c r="E3" s="93"/>
      <c r="F3" s="93"/>
      <c r="G3" s="93"/>
      <c r="H3" s="93"/>
      <c r="I3" s="93" t="s">
        <v>46</v>
      </c>
      <c r="J3" s="93"/>
      <c r="K3" s="93"/>
      <c r="L3" s="3"/>
    </row>
    <row r="4" spans="1:12" ht="16.649999999999999" thickBot="1" x14ac:dyDescent="0.4">
      <c r="A4" s="26" t="s">
        <v>40</v>
      </c>
      <c r="B4" s="52" t="s">
        <v>5</v>
      </c>
      <c r="C4" s="59"/>
      <c r="D4" s="94" t="s">
        <v>49</v>
      </c>
      <c r="E4" s="94"/>
      <c r="F4" s="94"/>
      <c r="G4" s="94"/>
      <c r="H4" s="94"/>
      <c r="I4" s="94" t="s">
        <v>48</v>
      </c>
      <c r="J4" s="94"/>
      <c r="K4" s="95"/>
      <c r="L4" s="9"/>
    </row>
    <row r="5" spans="1:12" ht="24.95" thickBot="1" x14ac:dyDescent="0.35">
      <c r="A5" s="3"/>
      <c r="B5" s="6"/>
      <c r="C5" s="57" t="s">
        <v>43</v>
      </c>
      <c r="D5" s="99" t="s">
        <v>10</v>
      </c>
      <c r="E5" s="99"/>
      <c r="F5" s="99"/>
      <c r="G5" s="99"/>
      <c r="H5" s="99"/>
      <c r="I5" s="99"/>
      <c r="J5" s="60" t="s">
        <v>42</v>
      </c>
      <c r="K5" s="3"/>
      <c r="L5" s="3"/>
    </row>
    <row r="6" spans="1:12" ht="16.100000000000001" x14ac:dyDescent="0.35">
      <c r="A6" s="96" t="s">
        <v>44</v>
      </c>
      <c r="B6" s="97"/>
      <c r="C6" s="56"/>
      <c r="D6" s="83" t="str">
        <f>A6</f>
        <v>Beacher  Osnabrück</v>
      </c>
      <c r="E6" s="84"/>
      <c r="F6" s="85" t="s">
        <v>4</v>
      </c>
      <c r="G6" s="84"/>
      <c r="H6" s="86" t="str">
        <f>K6</f>
        <v>BT Hannover</v>
      </c>
      <c r="I6" s="87"/>
      <c r="J6" s="32"/>
      <c r="K6" s="97" t="s">
        <v>45</v>
      </c>
      <c r="L6" s="98"/>
    </row>
    <row r="7" spans="1:12" x14ac:dyDescent="0.3">
      <c r="A7" s="3"/>
      <c r="B7" s="10" t="s">
        <v>7</v>
      </c>
      <c r="C7" s="33">
        <f>IF(ISBLANK(F7),0,IF(OR(AND(F7&gt;G7,F8&gt;G8),F9&gt;G9),3,0))</f>
        <v>3</v>
      </c>
      <c r="D7" s="40" t="s">
        <v>22</v>
      </c>
      <c r="E7" s="61">
        <v>1</v>
      </c>
      <c r="F7" s="21">
        <v>6</v>
      </c>
      <c r="G7" s="21">
        <v>2</v>
      </c>
      <c r="H7" s="43" t="s">
        <v>22</v>
      </c>
      <c r="I7" s="63">
        <v>1</v>
      </c>
      <c r="J7" s="34">
        <f>IF(ISBLANK(G7),0,IF(OR(AND(G7&gt;F7,G8&gt;F8),G9&gt;F9),3,0))</f>
        <v>0</v>
      </c>
      <c r="K7" s="10" t="s">
        <v>7</v>
      </c>
      <c r="L7" s="3"/>
    </row>
    <row r="8" spans="1:12" x14ac:dyDescent="0.3">
      <c r="A8" s="46" t="s">
        <v>11</v>
      </c>
      <c r="B8" s="47" t="s">
        <v>25</v>
      </c>
      <c r="C8" s="33">
        <f>IF(ISBLANK(F7),0,IF(OR(AND(F7&gt;G7,F8&gt;G8),F9&gt;G9),3,0))</f>
        <v>3</v>
      </c>
      <c r="D8" s="40" t="s">
        <v>22</v>
      </c>
      <c r="E8" s="62">
        <v>3</v>
      </c>
      <c r="F8" s="21">
        <v>2</v>
      </c>
      <c r="G8" s="21">
        <v>6</v>
      </c>
      <c r="H8" s="43" t="s">
        <v>22</v>
      </c>
      <c r="I8" s="64">
        <v>2</v>
      </c>
      <c r="J8" s="34">
        <f>IF(ISBLANK(G7),0,IF(OR(AND(G7&gt;F7,G8&gt;F8),G9&gt;F9),3,0))</f>
        <v>0</v>
      </c>
      <c r="K8" s="77" t="s">
        <v>33</v>
      </c>
      <c r="L8" s="29" t="s">
        <v>11</v>
      </c>
    </row>
    <row r="9" spans="1:12" ht="14.95" thickBot="1" x14ac:dyDescent="0.35">
      <c r="A9" s="48" t="s">
        <v>12</v>
      </c>
      <c r="B9" s="47" t="s">
        <v>26</v>
      </c>
      <c r="C9" s="33"/>
      <c r="D9" s="16"/>
      <c r="E9" s="17"/>
      <c r="F9" s="23">
        <v>10</v>
      </c>
      <c r="G9" s="23">
        <v>5</v>
      </c>
      <c r="H9" s="17"/>
      <c r="I9" s="18"/>
      <c r="J9" s="35"/>
      <c r="K9" s="78" t="s">
        <v>34</v>
      </c>
      <c r="L9" s="45" t="s">
        <v>12</v>
      </c>
    </row>
    <row r="10" spans="1:12" ht="14.95" thickBot="1" x14ac:dyDescent="0.35">
      <c r="A10" s="12" t="s">
        <v>13</v>
      </c>
      <c r="B10" s="38" t="s">
        <v>27</v>
      </c>
      <c r="C10" s="33"/>
      <c r="D10" s="82" t="s">
        <v>9</v>
      </c>
      <c r="E10" s="82"/>
      <c r="F10" s="82"/>
      <c r="G10" s="82"/>
      <c r="H10" s="82"/>
      <c r="I10" s="82"/>
      <c r="J10" s="36"/>
      <c r="K10" s="78" t="s">
        <v>35</v>
      </c>
      <c r="L10" s="45" t="s">
        <v>13</v>
      </c>
    </row>
    <row r="11" spans="1:12" x14ac:dyDescent="0.3">
      <c r="A11" s="12" t="s">
        <v>14</v>
      </c>
      <c r="B11" s="38" t="s">
        <v>28</v>
      </c>
      <c r="C11" s="33"/>
      <c r="D11" s="83" t="str">
        <f>A6</f>
        <v>Beacher  Osnabrück</v>
      </c>
      <c r="E11" s="84"/>
      <c r="F11" s="85" t="s">
        <v>4</v>
      </c>
      <c r="G11" s="84"/>
      <c r="H11" s="86" t="str">
        <f>K6</f>
        <v>BT Hannover</v>
      </c>
      <c r="I11" s="87"/>
      <c r="J11" s="32"/>
      <c r="K11" s="58"/>
      <c r="L11" s="30" t="s">
        <v>14</v>
      </c>
    </row>
    <row r="12" spans="1:12" x14ac:dyDescent="0.3">
      <c r="A12" s="12" t="s">
        <v>15</v>
      </c>
      <c r="B12" s="28"/>
      <c r="C12" s="33">
        <f>IF(ISBLANK(F12),0,IF(OR(AND(F12&gt;G12,F13&gt;G13),F14&gt;G14),3,0))</f>
        <v>0</v>
      </c>
      <c r="D12" s="39" t="s">
        <v>38</v>
      </c>
      <c r="E12" s="65">
        <v>1</v>
      </c>
      <c r="F12" s="21">
        <v>4</v>
      </c>
      <c r="G12" s="21">
        <v>6</v>
      </c>
      <c r="H12" s="49" t="s">
        <v>39</v>
      </c>
      <c r="I12" s="67">
        <v>2</v>
      </c>
      <c r="J12" s="34">
        <f>IF(ISBLANK(G12),0,IF(OR(AND(G12&gt;F12,G13&gt;F13),G14&gt;F14),3,0))</f>
        <v>3</v>
      </c>
      <c r="K12" s="58"/>
      <c r="L12" s="30" t="s">
        <v>15</v>
      </c>
    </row>
    <row r="13" spans="1:12" x14ac:dyDescent="0.3">
      <c r="A13" s="3"/>
      <c r="B13" s="10" t="s">
        <v>21</v>
      </c>
      <c r="C13" s="33">
        <f>IF(ISBLANK(F12),0,IF(OR(AND(F12&gt;G12,F13&gt;G13),F14&gt;G14),3,0))</f>
        <v>0</v>
      </c>
      <c r="D13" s="39" t="s">
        <v>39</v>
      </c>
      <c r="E13" s="66">
        <v>2</v>
      </c>
      <c r="F13" s="21">
        <v>3</v>
      </c>
      <c r="G13" s="21">
        <v>6</v>
      </c>
      <c r="H13" s="49" t="s">
        <v>39</v>
      </c>
      <c r="I13" s="68">
        <v>3</v>
      </c>
      <c r="J13" s="34">
        <f>IF(ISBLANK(G12),0,IF(OR(AND(G12&gt;F12,G13&gt;F13),G14&gt;F14),3,0))</f>
        <v>3</v>
      </c>
      <c r="K13" s="10" t="s">
        <v>21</v>
      </c>
      <c r="L13" s="3"/>
    </row>
    <row r="14" spans="1:12" ht="14.95" thickBot="1" x14ac:dyDescent="0.35">
      <c r="A14" s="41" t="s">
        <v>16</v>
      </c>
      <c r="B14" s="42" t="s">
        <v>29</v>
      </c>
      <c r="C14" s="33"/>
      <c r="D14" s="16"/>
      <c r="E14" s="17"/>
      <c r="F14" s="23"/>
      <c r="G14" s="23"/>
      <c r="H14" s="17"/>
      <c r="I14" s="18"/>
      <c r="J14" s="35"/>
      <c r="K14" s="79" t="s">
        <v>36</v>
      </c>
      <c r="L14" s="44" t="s">
        <v>16</v>
      </c>
    </row>
    <row r="15" spans="1:12" ht="14.95" thickBot="1" x14ac:dyDescent="0.35">
      <c r="A15" s="12" t="s">
        <v>17</v>
      </c>
      <c r="B15" s="38" t="s">
        <v>30</v>
      </c>
      <c r="C15" s="33"/>
      <c r="D15" s="82" t="s">
        <v>23</v>
      </c>
      <c r="E15" s="82"/>
      <c r="F15" s="82"/>
      <c r="G15" s="82"/>
      <c r="H15" s="82"/>
      <c r="I15" s="82"/>
      <c r="J15" s="36"/>
      <c r="K15" s="79" t="s">
        <v>37</v>
      </c>
      <c r="L15" s="44" t="s">
        <v>17</v>
      </c>
    </row>
    <row r="16" spans="1:12" x14ac:dyDescent="0.3">
      <c r="A16" s="41" t="s">
        <v>18</v>
      </c>
      <c r="B16" s="42" t="s">
        <v>31</v>
      </c>
      <c r="C16" s="33"/>
      <c r="D16" s="83" t="str">
        <f>A6</f>
        <v>Beacher  Osnabrück</v>
      </c>
      <c r="E16" s="84"/>
      <c r="F16" s="85" t="s">
        <v>4</v>
      </c>
      <c r="G16" s="84"/>
      <c r="H16" s="86" t="str">
        <f>K6</f>
        <v>BT Hannover</v>
      </c>
      <c r="I16" s="87"/>
      <c r="J16" s="32"/>
      <c r="K16" s="77" t="s">
        <v>32</v>
      </c>
      <c r="L16" s="30" t="s">
        <v>18</v>
      </c>
    </row>
    <row r="17" spans="1:12" x14ac:dyDescent="0.3">
      <c r="A17" s="12" t="s">
        <v>19</v>
      </c>
      <c r="B17" s="38" t="s">
        <v>32</v>
      </c>
      <c r="C17" s="33">
        <f>IF(ISBLANK(F17),0,IF(OR(AND(F17&gt;G17,F18&gt;G18),F19&gt;G19),3,0))</f>
        <v>0</v>
      </c>
      <c r="D17" s="40" t="s">
        <v>22</v>
      </c>
      <c r="E17" s="61">
        <v>1</v>
      </c>
      <c r="F17" s="21">
        <v>2</v>
      </c>
      <c r="G17" s="21">
        <v>6</v>
      </c>
      <c r="H17" s="43" t="s">
        <v>22</v>
      </c>
      <c r="I17" s="63">
        <v>1</v>
      </c>
      <c r="J17" s="34">
        <f>IF(ISBLANK(G17),0,IF(OR(AND(G17&gt;F17,G18&gt;F18),G19&gt;F19),3,0))</f>
        <v>3</v>
      </c>
      <c r="K17" s="58"/>
      <c r="L17" s="30" t="s">
        <v>19</v>
      </c>
    </row>
    <row r="18" spans="1:12" x14ac:dyDescent="0.3">
      <c r="A18" s="12" t="s">
        <v>20</v>
      </c>
      <c r="B18" s="28"/>
      <c r="C18" s="33">
        <f>IF(ISBLANK(F17),0,IF(OR(AND(F17&gt;G17,F18&gt;G18),F19&gt;G19),3,0))</f>
        <v>0</v>
      </c>
      <c r="D18" s="39" t="s">
        <v>39</v>
      </c>
      <c r="E18" s="66">
        <v>1</v>
      </c>
      <c r="F18" s="21">
        <v>2</v>
      </c>
      <c r="G18" s="21">
        <v>6</v>
      </c>
      <c r="H18" s="49" t="s">
        <v>39</v>
      </c>
      <c r="I18" s="68">
        <v>2</v>
      </c>
      <c r="J18" s="34">
        <f>IF(ISBLANK(G17),0,IF(OR(AND(G17&gt;F17,G18&gt;F18),G19&gt;F19),3,0))</f>
        <v>3</v>
      </c>
      <c r="K18" s="58"/>
      <c r="L18" s="30" t="s">
        <v>20</v>
      </c>
    </row>
    <row r="19" spans="1:12" ht="14.95" thickBot="1" x14ac:dyDescent="0.35">
      <c r="A19" s="3"/>
      <c r="B19" s="3"/>
      <c r="C19" s="33"/>
      <c r="D19" s="16"/>
      <c r="E19" s="17"/>
      <c r="F19" s="23"/>
      <c r="G19" s="23"/>
      <c r="H19" s="17"/>
      <c r="I19" s="18"/>
      <c r="J19" s="35"/>
      <c r="K19" s="3"/>
      <c r="L19" s="3"/>
    </row>
    <row r="20" spans="1:12" ht="14.95" thickBot="1" x14ac:dyDescent="0.35">
      <c r="A20" s="3" t="str">
        <f>IF(C7+C8+C12+C13+C17+C18+C22+C23+C27+C28&gt;12,"SIEGER",IF(C7+C8+C12+C13+C17+C18+C22+C23+C27+C28=12,"UNENTSCHIEDEN",IF(C7+C8+C12+C13+C17+C18+C22+C23+C27+C28&lt;12,"VERLIERER")))</f>
        <v>UNENTSCHIEDEN</v>
      </c>
      <c r="B20" s="3"/>
      <c r="C20" s="33"/>
      <c r="D20" s="82" t="s">
        <v>24</v>
      </c>
      <c r="E20" s="82"/>
      <c r="F20" s="82"/>
      <c r="G20" s="82"/>
      <c r="H20" s="82"/>
      <c r="I20" s="82"/>
      <c r="J20" s="36"/>
      <c r="K20" s="53"/>
      <c r="L20" s="74" t="str">
        <f>IF(J7+J8+J12+J13+J17+J18+J22+J23+J27+J28&gt;12,"SIEGER",IF(J7+J8+J12+J13+J17+J18+J22+J23+J27+J28=12,"UNENTSCHIEDEN",IF(J7+J8+J12+J13+J17+J18+J22+J23+J27+J28&lt;12,"VERLIERER")))</f>
        <v>UNENTSCHIEDEN</v>
      </c>
    </row>
    <row r="21" spans="1:12" x14ac:dyDescent="0.3">
      <c r="A21" s="3"/>
      <c r="B21" s="3"/>
      <c r="C21" s="33"/>
      <c r="D21" s="83" t="str">
        <f>A6</f>
        <v>Beacher  Osnabrück</v>
      </c>
      <c r="E21" s="84"/>
      <c r="F21" s="85" t="s">
        <v>4</v>
      </c>
      <c r="G21" s="84"/>
      <c r="H21" s="86" t="str">
        <f>K6</f>
        <v>BT Hannover</v>
      </c>
      <c r="I21" s="87"/>
      <c r="J21" s="32"/>
      <c r="K21" s="15"/>
      <c r="L21" s="15"/>
    </row>
    <row r="22" spans="1:12" x14ac:dyDescent="0.3">
      <c r="A22" s="3" t="s">
        <v>41</v>
      </c>
      <c r="B22" s="3"/>
      <c r="C22" s="33">
        <f>IF(ISBLANK(F22),0,IF(OR(AND(F22&gt;G22,F23&gt;G23),F24&gt;G24),3,0))</f>
        <v>3</v>
      </c>
      <c r="D22" s="40" t="s">
        <v>22</v>
      </c>
      <c r="E22" s="61">
        <v>3</v>
      </c>
      <c r="F22" s="21">
        <v>7</v>
      </c>
      <c r="G22" s="21">
        <v>5</v>
      </c>
      <c r="H22" s="43" t="s">
        <v>22</v>
      </c>
      <c r="I22" s="63">
        <v>2</v>
      </c>
      <c r="J22" s="34">
        <f>IF(ISBLANK(G22),0,IF(OR(AND(G22&gt;F22,G23&gt;F23),G24&gt;F24),3,0))</f>
        <v>0</v>
      </c>
      <c r="K22" s="89" t="s">
        <v>41</v>
      </c>
      <c r="L22" s="90"/>
    </row>
    <row r="23" spans="1:12" x14ac:dyDescent="0.3">
      <c r="A23" s="3">
        <f>IF(A20="SIEGER",2, IF(A20="UNENTSCHIEDEN",1, IF(A20="VERLIERER",0)))</f>
        <v>1</v>
      </c>
      <c r="B23" s="3"/>
      <c r="C23" s="33">
        <f>IF(ISBLANK(F22),0,IF(OR(AND(F22&gt;G22,F23&gt;G23),F24&gt;G24),3,0))</f>
        <v>3</v>
      </c>
      <c r="D23" s="39" t="s">
        <v>39</v>
      </c>
      <c r="E23" s="66">
        <v>2</v>
      </c>
      <c r="F23" s="21">
        <v>6</v>
      </c>
      <c r="G23" s="21">
        <v>2</v>
      </c>
      <c r="H23" s="49" t="s">
        <v>39</v>
      </c>
      <c r="I23" s="68">
        <v>3</v>
      </c>
      <c r="J23" s="34">
        <f>IF(ISBLANK(G22),0,IF(OR(AND(G22&gt;F22,G23&gt;F23),G24&gt;F24),3,0))</f>
        <v>0</v>
      </c>
      <c r="L23" s="3">
        <f>IF(L20="SIEGER",2, IF(L20="UNENTSCHIEDEN",1, IF(L20="VERLIERER",0)))</f>
        <v>1</v>
      </c>
    </row>
    <row r="24" spans="1:12" ht="14.95" thickBot="1" x14ac:dyDescent="0.35">
      <c r="A24" s="3"/>
      <c r="B24" s="3"/>
      <c r="C24" s="31"/>
      <c r="D24" s="16"/>
      <c r="E24" s="17"/>
      <c r="F24" s="23"/>
      <c r="G24" s="23"/>
      <c r="H24" s="17"/>
      <c r="I24" s="18"/>
      <c r="J24" s="37"/>
      <c r="K24" s="19"/>
      <c r="L24" s="19"/>
    </row>
    <row r="25" spans="1:12" ht="14.95" thickBot="1" x14ac:dyDescent="0.35">
      <c r="A25" s="3"/>
      <c r="B25" s="3"/>
      <c r="C25" s="75"/>
      <c r="D25" s="81"/>
      <c r="E25" s="81"/>
      <c r="F25" s="81"/>
      <c r="G25" s="81"/>
      <c r="H25" s="81"/>
      <c r="I25" s="81"/>
      <c r="J25" s="76"/>
      <c r="K25" s="19"/>
      <c r="L25" s="3"/>
    </row>
    <row r="26" spans="1:12" x14ac:dyDescent="0.3">
      <c r="A26" s="3"/>
      <c r="B26" s="3"/>
      <c r="C26" s="69"/>
      <c r="D26" s="88"/>
      <c r="E26" s="88"/>
      <c r="F26" s="88"/>
      <c r="G26" s="88"/>
      <c r="H26" s="88"/>
      <c r="I26" s="88"/>
      <c r="J26" s="53"/>
      <c r="K26" s="19"/>
      <c r="L26" s="3"/>
    </row>
    <row r="27" spans="1:12" x14ac:dyDescent="0.3">
      <c r="A27" s="80" t="s">
        <v>47</v>
      </c>
      <c r="B27" s="3"/>
      <c r="C27" s="69"/>
      <c r="D27" s="15"/>
      <c r="E27" s="70"/>
      <c r="F27" s="71"/>
      <c r="G27" s="71"/>
      <c r="H27" s="15"/>
      <c r="I27" s="70"/>
      <c r="J27" s="69"/>
      <c r="K27" s="19"/>
      <c r="L27" s="3"/>
    </row>
    <row r="28" spans="1:12" x14ac:dyDescent="0.3">
      <c r="A28" s="3"/>
      <c r="B28" s="3"/>
      <c r="C28" s="69"/>
      <c r="D28" s="15"/>
      <c r="E28" s="70"/>
      <c r="F28" s="71"/>
      <c r="G28" s="71"/>
      <c r="H28" s="15"/>
      <c r="I28" s="70"/>
      <c r="J28" s="69"/>
      <c r="K28" s="19"/>
      <c r="L28" s="3"/>
    </row>
    <row r="29" spans="1:12" x14ac:dyDescent="0.3">
      <c r="A29" s="3"/>
      <c r="B29" s="3"/>
      <c r="C29" s="72"/>
      <c r="D29" s="73"/>
      <c r="E29" s="73"/>
      <c r="F29" s="71"/>
      <c r="G29" s="71"/>
      <c r="H29" s="73"/>
      <c r="I29" s="73"/>
      <c r="J29" s="73"/>
      <c r="K29" s="19"/>
      <c r="L29" s="3"/>
    </row>
    <row r="31" spans="1:12" x14ac:dyDescent="0.3">
      <c r="A31" s="55"/>
    </row>
  </sheetData>
  <sheetProtection algorithmName="SHA-512" hashValue="yYn5RmVd1jc82aBkdlUTIA4uK4LQg8rDATiRS8vcD1GPBh3Mi7F0h9hlYKdXTOFTPYF/XEsCt3u9Id+PHL6+uQ==" saltValue="kLd22pC0n78y+Hp5Y6QpUw==" spinCount="100000" sheet="1" objects="1" scenarios="1" selectLockedCells="1"/>
  <mergeCells count="29">
    <mergeCell ref="D26:E26"/>
    <mergeCell ref="F26:G26"/>
    <mergeCell ref="H26:I26"/>
    <mergeCell ref="D20:I20"/>
    <mergeCell ref="D21:E21"/>
    <mergeCell ref="F21:G21"/>
    <mergeCell ref="H21:I21"/>
    <mergeCell ref="K22:L22"/>
    <mergeCell ref="D25:I25"/>
    <mergeCell ref="D10:I10"/>
    <mergeCell ref="D11:E11"/>
    <mergeCell ref="F11:G11"/>
    <mergeCell ref="H11:I11"/>
    <mergeCell ref="D15:I15"/>
    <mergeCell ref="D16:E16"/>
    <mergeCell ref="F16:G16"/>
    <mergeCell ref="H16:I16"/>
    <mergeCell ref="K6:L6"/>
    <mergeCell ref="A1:B1"/>
    <mergeCell ref="A2:B2"/>
    <mergeCell ref="D3:H3"/>
    <mergeCell ref="I3:K3"/>
    <mergeCell ref="D4:H4"/>
    <mergeCell ref="I4:K4"/>
    <mergeCell ref="D5:I5"/>
    <mergeCell ref="A6:B6"/>
    <mergeCell ref="D6:E6"/>
    <mergeCell ref="F6:G6"/>
    <mergeCell ref="H6:I6"/>
  </mergeCells>
  <pageMargins left="0.70866141732283472" right="0.70866141732283472" top="0.6015625" bottom="0.78740157480314965" header="0.31496062992125984" footer="0.31496062992125984"/>
  <pageSetup paperSize="9" scale="105" orientation="landscape" r:id="rId1"/>
  <headerFooter differentFirst="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Liga draw sheet</vt:lpstr>
      <vt:lpstr>Beispiel Liga draw sheet</vt:lpstr>
      <vt:lpstr>'Beispiel Liga draw sheet'!Druckbereich</vt:lpstr>
      <vt:lpstr>'Liga draw sheet'!Druckbereich</vt:lpstr>
    </vt:vector>
  </TitlesOfParts>
  <Company>ITF Licensing (UK)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Bretz, Fabienne</dc:creator>
  <cp:lastModifiedBy>Julius Sinnig</cp:lastModifiedBy>
  <cp:lastPrinted>2021-02-19T14:48:55Z</cp:lastPrinted>
  <dcterms:created xsi:type="dcterms:W3CDTF">2013-01-03T14:32:41Z</dcterms:created>
  <dcterms:modified xsi:type="dcterms:W3CDTF">2022-01-06T09:54:43Z</dcterms:modified>
</cp:coreProperties>
</file>